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Chronology Website update\"/>
    </mc:Choice>
  </mc:AlternateContent>
  <bookViews>
    <workbookView xWindow="240" yWindow="75" windowWidth="9555" windowHeight="8010"/>
  </bookViews>
  <sheets>
    <sheet name="Exodus to Solomons 4th Year" sheetId="4" r:id="rId1"/>
    <sheet name="Sheet1" sheetId="1" state="hidden" r:id="rId2"/>
    <sheet name="Abraham to Dividing Land" sheetId="5" r:id="rId3"/>
    <sheet name="New view" sheetId="7" r:id="rId4"/>
  </sheets>
  <calcPr calcId="152511"/>
</workbook>
</file>

<file path=xl/calcChain.xml><?xml version="1.0" encoding="utf-8"?>
<calcChain xmlns="http://schemas.openxmlformats.org/spreadsheetml/2006/main">
  <c r="E12" i="7" l="1"/>
  <c r="H10" i="5" l="1"/>
  <c r="H12" i="5" s="1"/>
  <c r="G17" i="5"/>
  <c r="G16" i="5" s="1"/>
  <c r="G15" i="5" s="1"/>
  <c r="G14" i="5" s="1"/>
  <c r="G13" i="5" s="1"/>
  <c r="G12" i="5" s="1"/>
  <c r="G11" i="5" s="1"/>
  <c r="G10" i="5" s="1"/>
  <c r="G9" i="5" s="1"/>
  <c r="G8" i="5" s="1"/>
  <c r="E9" i="5"/>
  <c r="E10" i="5" s="1"/>
  <c r="E11" i="5" s="1"/>
  <c r="E12" i="5" s="1"/>
  <c r="E13" i="5" s="1"/>
  <c r="D6" i="5"/>
  <c r="D7" i="5" s="1"/>
  <c r="D8" i="5" s="1"/>
  <c r="D9" i="5" s="1"/>
  <c r="D10" i="5" s="1"/>
  <c r="D11" i="5" s="1"/>
  <c r="D12" i="5" s="1"/>
  <c r="D13" i="5" s="1"/>
  <c r="E14" i="5" l="1"/>
  <c r="E15" i="5" s="1"/>
  <c r="D14" i="5"/>
  <c r="D15" i="5" s="1"/>
  <c r="G15" i="4"/>
  <c r="F15" i="4"/>
  <c r="E15" i="4"/>
  <c r="D15" i="4"/>
  <c r="H15" i="4"/>
  <c r="I8" i="4"/>
  <c r="I15" i="4" s="1"/>
  <c r="B13" i="1" l="1"/>
  <c r="G6" i="1" l="1"/>
  <c r="G8" i="1" s="1"/>
  <c r="G13" i="1" s="1"/>
  <c r="I11" i="1" l="1"/>
  <c r="D13" i="1"/>
  <c r="E13" i="1"/>
  <c r="F8" i="1" l="1"/>
  <c r="F13" i="1" s="1"/>
  <c r="C13" i="1"/>
</calcChain>
</file>

<file path=xl/comments1.xml><?xml version="1.0" encoding="utf-8"?>
<comments xmlns="http://schemas.openxmlformats.org/spreadsheetml/2006/main">
  <authors>
    <author>Peter Karavas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Peter Karavas:</t>
        </r>
        <r>
          <rPr>
            <sz val="9"/>
            <color indexed="81"/>
            <rFont val="Tahoma"/>
            <family val="2"/>
          </rPr>
          <t xml:space="preserve">
The  463 includes 20 years of reign of Solomon since it covers to the death of Samuel.  The additional 1 year is for the 7 mos Clement adds to the Judges
</t>
        </r>
      </text>
    </comment>
  </commentList>
</comments>
</file>

<file path=xl/sharedStrings.xml><?xml version="1.0" encoding="utf-8"?>
<sst xmlns="http://schemas.openxmlformats.org/spreadsheetml/2006/main" count="114" uniqueCount="74">
  <si>
    <t>Dividing the land</t>
  </si>
  <si>
    <t>Period of  the Judges</t>
  </si>
  <si>
    <t>Total From Exodus to Temple</t>
  </si>
  <si>
    <t>Eusebius</t>
  </si>
  <si>
    <t>Africanas</t>
  </si>
  <si>
    <t>Joshua</t>
  </si>
  <si>
    <t>Elders</t>
  </si>
  <si>
    <t>Church Fathers</t>
  </si>
  <si>
    <t>Promise to Abraham</t>
  </si>
  <si>
    <t>Time in Egypt to Exodus</t>
  </si>
  <si>
    <t>Time of Judges</t>
  </si>
  <si>
    <t> Solomon's Temple-Exodus</t>
  </si>
  <si>
    <t>Africanus</t>
  </si>
  <si>
    <t>Hippolytus</t>
  </si>
  <si>
    <t>Clement</t>
  </si>
  <si>
    <t>Theophilus</t>
  </si>
  <si>
    <t>Septuagent</t>
  </si>
  <si>
    <t>Year Born A.D.</t>
  </si>
  <si>
    <t>Year Died A.D.</t>
  </si>
  <si>
    <t>Israel in the wilderness (Ex 16:35)</t>
  </si>
  <si>
    <t>Solomon's 4th Year (1 Kings 6:1)</t>
  </si>
  <si>
    <t>David reign (2 Sam 5:4; 1 Kings 2:11)</t>
  </si>
  <si>
    <t>Saul’s reign (Acts 13:21)</t>
  </si>
  <si>
    <t>Eli and Samuel</t>
  </si>
  <si>
    <t>Abraham became the father of Isaac, when he was 100 years old</t>
  </si>
  <si>
    <t>Isaac became the father of Jacob, when he was 60 years old</t>
  </si>
  <si>
    <t>Jacob became the father of Levi, when he was 86 years old</t>
  </si>
  <si>
    <t>Levi became the father of Kohath, when he was 46 years old</t>
  </si>
  <si>
    <t>Kohath became the father of Amram, when he was 63 years old</t>
  </si>
  <si>
    <t>Amram became the father of Moses, when he was 70 years old</t>
  </si>
  <si>
    <t>Moses led the people out of Egypt, when he was 80 years old</t>
  </si>
  <si>
    <t>Abram leaves Haran for Canaan at Age 75</t>
  </si>
  <si>
    <t>Genesis 12:1-4</t>
  </si>
  <si>
    <t>Genesis 25:26</t>
  </si>
  <si>
    <t>Genesis 17:17</t>
  </si>
  <si>
    <t>Gal 3:17</t>
  </si>
  <si>
    <t>Israel in Wilderness 40 years</t>
  </si>
  <si>
    <t>Dividing the Land</t>
  </si>
  <si>
    <t>Gen 15:13</t>
  </si>
  <si>
    <t>Isaac weaned / persecuted by Ishmael</t>
  </si>
  <si>
    <t>Years</t>
  </si>
  <si>
    <t>Eusebius says "Some writers calculate the years in detail, as follows:"</t>
  </si>
  <si>
    <t>Acts 13:20</t>
  </si>
  <si>
    <t>Period of the Judges</t>
  </si>
  <si>
    <t>Acts 13:19-20</t>
  </si>
  <si>
    <t>Duet 8:2</t>
  </si>
  <si>
    <t>Option A</t>
  </si>
  <si>
    <t>Option B</t>
  </si>
  <si>
    <t>Joshua 14:7, 10</t>
  </si>
  <si>
    <t>Exodus 7:7</t>
  </si>
  <si>
    <t>Gen 47:9</t>
  </si>
  <si>
    <t>Jacob born</t>
  </si>
  <si>
    <t>Jacob to Egypt</t>
  </si>
  <si>
    <t>Jacob moves to Egypt to live there</t>
  </si>
  <si>
    <t>Genesis 47:9</t>
  </si>
  <si>
    <r>
      <t>430</t>
    </r>
    <r>
      <rPr>
        <sz val="11"/>
        <rFont val="Calibri"/>
        <family val="2"/>
        <scheme val="minor"/>
      </rPr>
      <t xml:space="preserve"> years</t>
    </r>
  </si>
  <si>
    <r>
      <t xml:space="preserve">400 </t>
    </r>
    <r>
      <rPr>
        <sz val="11"/>
        <rFont val="Calibri"/>
        <family val="2"/>
        <scheme val="minor"/>
      </rPr>
      <t>years</t>
    </r>
  </si>
  <si>
    <r>
      <t>450</t>
    </r>
    <r>
      <rPr>
        <sz val="11"/>
        <rFont val="Calibri"/>
        <family val="2"/>
        <scheme val="minor"/>
      </rPr>
      <t xml:space="preserve"> years</t>
    </r>
  </si>
  <si>
    <t>Citation</t>
  </si>
  <si>
    <t>Note that lines in blue font were added by Br. Peter Karavas</t>
  </si>
  <si>
    <t>566, 592</t>
  </si>
  <si>
    <t>576, 603</t>
  </si>
  <si>
    <t>Abraham became the father of Isaac</t>
  </si>
  <si>
    <t xml:space="preserve">      25 years after entering Caanan</t>
  </si>
  <si>
    <t>From Division of Land to birth of Isaac</t>
  </si>
  <si>
    <t>Latest New Chronology View</t>
  </si>
  <si>
    <t>revised view</t>
  </si>
  <si>
    <t>Less:</t>
  </si>
  <si>
    <t>Add:</t>
  </si>
  <si>
    <t xml:space="preserve">430 years of Galatians 3:17 </t>
  </si>
  <si>
    <t>(or 566)</t>
  </si>
  <si>
    <t>Event</t>
  </si>
  <si>
    <r>
      <rPr>
        <b/>
        <sz val="12"/>
        <color theme="1"/>
        <rFont val="Calibri"/>
        <family val="2"/>
        <scheme val="minor"/>
      </rPr>
      <t>Total</t>
    </r>
    <r>
      <rPr>
        <sz val="12"/>
        <color theme="1"/>
        <rFont val="Calibri"/>
        <family val="2"/>
        <scheme val="minor"/>
      </rPr>
      <t xml:space="preserve"> From Exodus to Temple</t>
    </r>
  </si>
  <si>
    <t>one year off of 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</si>
</sst>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0" fontId="0" fillId="0" borderId="1" xfId="0" applyFill="1" applyBorder="1"/>
    <xf numFmtId="0" fontId="0" fillId="3" borderId="0" xfId="0" applyFill="1"/>
    <xf numFmtId="0" fontId="5" fillId="4" borderId="0" xfId="0" applyFont="1" applyFill="1"/>
    <xf numFmtId="0" fontId="0" fillId="4" borderId="0" xfId="0" applyFill="1"/>
    <xf numFmtId="0" fontId="0" fillId="4" borderId="1" xfId="0" applyFill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0" fillId="0" borderId="0" xfId="0" applyBorder="1"/>
    <xf numFmtId="0" fontId="6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vertical="center" wrapText="1"/>
    </xf>
    <xf numFmtId="0" fontId="0" fillId="0" borderId="0" xfId="0" applyBorder="1" applyAlignment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0" fontId="0" fillId="0" borderId="0" xfId="0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/>
    <xf numFmtId="0" fontId="0" fillId="0" borderId="3" xfId="0" applyBorder="1"/>
    <xf numFmtId="0" fontId="7" fillId="0" borderId="3" xfId="0" applyFont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7" fillId="0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10" fillId="5" borderId="0" xfId="0" applyFont="1" applyFill="1" applyBorder="1"/>
    <xf numFmtId="0" fontId="9" fillId="5" borderId="0" xfId="0" applyFont="1" applyFill="1" applyBorder="1"/>
    <xf numFmtId="0" fontId="0" fillId="5" borderId="3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right"/>
    </xf>
    <xf numFmtId="0" fontId="7" fillId="5" borderId="0" xfId="0" applyFont="1" applyFill="1" applyBorder="1"/>
    <xf numFmtId="0" fontId="1" fillId="2" borderId="2" xfId="0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0" fontId="0" fillId="4" borderId="0" xfId="0" applyFont="1" applyFill="1" applyBorder="1"/>
    <xf numFmtId="0" fontId="0" fillId="0" borderId="0" xfId="0" applyFill="1" applyBorder="1"/>
    <xf numFmtId="0" fontId="0" fillId="0" borderId="0" xfId="0" applyAlignment="1">
      <alignment horizontal="left" indent="1"/>
    </xf>
    <xf numFmtId="0" fontId="0" fillId="0" borderId="8" xfId="0" applyBorder="1"/>
    <xf numFmtId="0" fontId="0" fillId="0" borderId="9" xfId="0" applyBorder="1"/>
    <xf numFmtId="0" fontId="5" fillId="4" borderId="0" xfId="0" applyFont="1" applyFill="1" applyBorder="1"/>
    <xf numFmtId="0" fontId="0" fillId="4" borderId="0" xfId="0" applyFill="1" applyBorder="1"/>
    <xf numFmtId="0" fontId="0" fillId="0" borderId="10" xfId="0" applyBorder="1"/>
    <xf numFmtId="0" fontId="0" fillId="0" borderId="11" xfId="0" applyBorder="1"/>
    <xf numFmtId="0" fontId="0" fillId="6" borderId="14" xfId="0" applyFill="1" applyBorder="1"/>
    <xf numFmtId="0" fontId="6" fillId="6" borderId="15" xfId="0" applyFont="1" applyFill="1" applyBorder="1"/>
    <xf numFmtId="0" fontId="6" fillId="6" borderId="15" xfId="0" applyFont="1" applyFill="1" applyBorder="1" applyAlignment="1">
      <alignment horizontal="right"/>
    </xf>
    <xf numFmtId="0" fontId="0" fillId="6" borderId="16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0" xfId="0" applyFill="1" applyBorder="1"/>
    <xf numFmtId="0" fontId="0" fillId="7" borderId="9" xfId="0" applyFill="1" applyBorder="1"/>
    <xf numFmtId="0" fontId="0" fillId="7" borderId="12" xfId="0" applyFill="1" applyBorder="1"/>
    <xf numFmtId="0" fontId="0" fillId="7" borderId="1" xfId="0" applyFill="1" applyBorder="1"/>
    <xf numFmtId="0" fontId="0" fillId="7" borderId="13" xfId="0" applyFill="1" applyBorder="1"/>
    <xf numFmtId="0" fontId="11" fillId="7" borderId="17" xfId="0" applyFont="1" applyFill="1" applyBorder="1"/>
    <xf numFmtId="0" fontId="11" fillId="7" borderId="4" xfId="0" applyFont="1" applyFill="1" applyBorder="1"/>
    <xf numFmtId="0" fontId="11" fillId="7" borderId="18" xfId="0" applyFont="1" applyFill="1" applyBorder="1"/>
    <xf numFmtId="0" fontId="1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showGridLines="0" tabSelected="1" zoomScale="150" zoomScaleNormal="150" workbookViewId="0">
      <selection activeCell="D1" sqref="D1"/>
    </sheetView>
  </sheetViews>
  <sheetFormatPr defaultRowHeight="15" x14ac:dyDescent="0.25"/>
  <cols>
    <col min="2" max="2" width="2.42578125" customWidth="1"/>
    <col min="3" max="3" width="33" customWidth="1"/>
    <col min="4" max="5" width="10.7109375" customWidth="1"/>
    <col min="6" max="9" width="10.28515625" customWidth="1"/>
    <col min="10" max="10" width="2" customWidth="1"/>
    <col min="13" max="13" width="11.5703125" customWidth="1"/>
  </cols>
  <sheetData>
    <row r="1" spans="2:10" ht="15.75" thickBot="1" x14ac:dyDescent="0.3"/>
    <row r="2" spans="2:10" ht="8.25" customHeight="1" x14ac:dyDescent="0.25">
      <c r="B2" s="57"/>
      <c r="C2" s="58"/>
      <c r="D2" s="58"/>
      <c r="E2" s="58"/>
      <c r="F2" s="58"/>
      <c r="G2" s="58"/>
      <c r="H2" s="58"/>
      <c r="I2" s="58"/>
      <c r="J2" s="59"/>
    </row>
    <row r="3" spans="2:10" x14ac:dyDescent="0.25">
      <c r="B3" s="60"/>
      <c r="C3" s="61" t="s">
        <v>17</v>
      </c>
      <c r="D3" s="61"/>
      <c r="E3" s="61">
        <v>263</v>
      </c>
      <c r="F3" s="61">
        <v>160</v>
      </c>
      <c r="G3" s="61">
        <v>170</v>
      </c>
      <c r="H3" s="61">
        <v>150</v>
      </c>
      <c r="I3" s="61">
        <v>115</v>
      </c>
      <c r="J3" s="62"/>
    </row>
    <row r="4" spans="2:10" x14ac:dyDescent="0.25">
      <c r="B4" s="63"/>
      <c r="C4" s="64" t="s">
        <v>18</v>
      </c>
      <c r="D4" s="64"/>
      <c r="E4" s="64">
        <v>339</v>
      </c>
      <c r="F4" s="64">
        <v>240</v>
      </c>
      <c r="G4" s="64">
        <v>235</v>
      </c>
      <c r="H4" s="64">
        <v>215</v>
      </c>
      <c r="I4" s="64">
        <v>180</v>
      </c>
      <c r="J4" s="65"/>
    </row>
    <row r="5" spans="2:10" ht="23.25" customHeight="1" thickBot="1" x14ac:dyDescent="0.3">
      <c r="B5" s="53"/>
      <c r="C5" s="54" t="s">
        <v>71</v>
      </c>
      <c r="D5" s="54" t="s">
        <v>16</v>
      </c>
      <c r="E5" s="55" t="s">
        <v>3</v>
      </c>
      <c r="F5" s="55" t="s">
        <v>4</v>
      </c>
      <c r="G5" s="55" t="s">
        <v>13</v>
      </c>
      <c r="H5" s="55" t="s">
        <v>14</v>
      </c>
      <c r="I5" s="55" t="s">
        <v>15</v>
      </c>
      <c r="J5" s="56"/>
    </row>
    <row r="6" spans="2:10" ht="21.75" customHeight="1" x14ac:dyDescent="0.25">
      <c r="B6" s="47"/>
      <c r="C6" s="13" t="s">
        <v>19</v>
      </c>
      <c r="D6" s="13">
        <v>40</v>
      </c>
      <c r="E6" s="13">
        <v>40</v>
      </c>
      <c r="F6" s="13">
        <v>40</v>
      </c>
      <c r="G6" s="13">
        <v>40</v>
      </c>
      <c r="H6" s="13">
        <v>40</v>
      </c>
      <c r="I6" s="49">
        <v>40</v>
      </c>
      <c r="J6" s="48"/>
    </row>
    <row r="7" spans="2:10" x14ac:dyDescent="0.25">
      <c r="B7" s="47"/>
      <c r="C7" s="13" t="s">
        <v>0</v>
      </c>
      <c r="D7" s="13"/>
      <c r="E7" s="13">
        <v>6</v>
      </c>
      <c r="F7" s="13"/>
      <c r="G7" s="13"/>
      <c r="H7" s="13"/>
      <c r="I7" s="50">
        <v>6</v>
      </c>
      <c r="J7" s="48"/>
    </row>
    <row r="8" spans="2:10" x14ac:dyDescent="0.25">
      <c r="B8" s="47"/>
      <c r="C8" s="13" t="s">
        <v>5</v>
      </c>
      <c r="D8" s="13"/>
      <c r="E8" s="13">
        <v>20</v>
      </c>
      <c r="F8" s="13">
        <v>25</v>
      </c>
      <c r="G8" s="13">
        <v>31</v>
      </c>
      <c r="H8" s="13">
        <v>27</v>
      </c>
      <c r="I8" s="49">
        <f>27-I7</f>
        <v>21</v>
      </c>
      <c r="J8" s="48"/>
    </row>
    <row r="9" spans="2:10" x14ac:dyDescent="0.25">
      <c r="B9" s="47"/>
      <c r="C9" s="13" t="s">
        <v>6</v>
      </c>
      <c r="D9" s="13"/>
      <c r="E9" s="13"/>
      <c r="F9" s="13">
        <v>30</v>
      </c>
      <c r="G9" s="13"/>
      <c r="H9" s="13"/>
      <c r="I9" s="50"/>
      <c r="J9" s="48"/>
    </row>
    <row r="10" spans="2:10" x14ac:dyDescent="0.25">
      <c r="B10" s="47"/>
      <c r="C10" s="13" t="s">
        <v>1</v>
      </c>
      <c r="D10" s="13">
        <v>338</v>
      </c>
      <c r="E10" s="13">
        <v>450</v>
      </c>
      <c r="F10" s="13">
        <v>490</v>
      </c>
      <c r="G10" s="13">
        <v>465</v>
      </c>
      <c r="H10" s="13">
        <v>452</v>
      </c>
      <c r="I10" s="50">
        <v>431</v>
      </c>
      <c r="J10" s="48"/>
    </row>
    <row r="11" spans="2:10" x14ac:dyDescent="0.25">
      <c r="B11" s="47"/>
      <c r="C11" s="13" t="s">
        <v>23</v>
      </c>
      <c r="D11" s="13"/>
      <c r="E11" s="13"/>
      <c r="F11" s="13">
        <v>90</v>
      </c>
      <c r="G11" s="13"/>
      <c r="H11" s="13"/>
      <c r="I11" s="50"/>
      <c r="J11" s="48"/>
    </row>
    <row r="12" spans="2:10" x14ac:dyDescent="0.25">
      <c r="B12" s="47"/>
      <c r="C12" s="13" t="s">
        <v>22</v>
      </c>
      <c r="D12" s="13">
        <v>40</v>
      </c>
      <c r="E12" s="13">
        <v>40</v>
      </c>
      <c r="F12" s="13"/>
      <c r="G12" s="13">
        <v>40</v>
      </c>
      <c r="H12" s="13">
        <v>40</v>
      </c>
      <c r="I12" s="49">
        <v>50</v>
      </c>
      <c r="J12" s="48"/>
    </row>
    <row r="13" spans="2:10" x14ac:dyDescent="0.25">
      <c r="B13" s="47"/>
      <c r="C13" s="13" t="s">
        <v>21</v>
      </c>
      <c r="D13" s="13">
        <v>40</v>
      </c>
      <c r="E13" s="13">
        <v>40</v>
      </c>
      <c r="F13" s="13"/>
      <c r="G13" s="13">
        <v>40</v>
      </c>
      <c r="H13" s="13">
        <v>40</v>
      </c>
      <c r="I13" s="49">
        <v>40</v>
      </c>
      <c r="J13" s="48"/>
    </row>
    <row r="14" spans="2:10" x14ac:dyDescent="0.25">
      <c r="B14" s="47"/>
      <c r="C14" s="13" t="s">
        <v>20</v>
      </c>
      <c r="D14" s="1">
        <v>4</v>
      </c>
      <c r="E14" s="1">
        <v>4</v>
      </c>
      <c r="F14" s="1">
        <v>4</v>
      </c>
      <c r="G14" s="1">
        <v>4</v>
      </c>
      <c r="H14" s="6">
        <v>4</v>
      </c>
      <c r="I14" s="10">
        <v>4</v>
      </c>
      <c r="J14" s="48"/>
    </row>
    <row r="15" spans="2:10" ht="15.75" x14ac:dyDescent="0.25">
      <c r="B15" s="47"/>
      <c r="C15" s="69" t="s">
        <v>72</v>
      </c>
      <c r="D15" s="66">
        <f>SUM(D6:D14)</f>
        <v>462</v>
      </c>
      <c r="E15" s="67">
        <f>SUM(E6:E14)</f>
        <v>600</v>
      </c>
      <c r="F15" s="67">
        <f t="shared" ref="F15:I15" si="0">SUM(F6:F14)</f>
        <v>679</v>
      </c>
      <c r="G15" s="67">
        <f t="shared" si="0"/>
        <v>620</v>
      </c>
      <c r="H15" s="67">
        <f t="shared" si="0"/>
        <v>603</v>
      </c>
      <c r="I15" s="68">
        <f t="shared" si="0"/>
        <v>592</v>
      </c>
      <c r="J15" s="48"/>
    </row>
    <row r="16" spans="2:10" x14ac:dyDescent="0.25">
      <c r="B16" s="47"/>
      <c r="C16" s="13"/>
      <c r="D16" s="13"/>
      <c r="E16" s="13"/>
      <c r="F16" s="13"/>
      <c r="G16" s="13"/>
      <c r="H16" s="13"/>
      <c r="I16" s="21" t="s">
        <v>70</v>
      </c>
      <c r="J16" s="48"/>
    </row>
    <row r="17" spans="2:10" ht="6.75" customHeight="1" thickBot="1" x14ac:dyDescent="0.3">
      <c r="B17" s="51"/>
      <c r="C17" s="28"/>
      <c r="D17" s="28"/>
      <c r="E17" s="28"/>
      <c r="F17" s="28"/>
      <c r="G17" s="28"/>
      <c r="H17" s="28"/>
      <c r="I17" s="28"/>
      <c r="J17" s="52"/>
    </row>
    <row r="21" spans="2:10" x14ac:dyDescent="0.25">
      <c r="I21" s="2"/>
    </row>
    <row r="22" spans="2:10" x14ac:dyDescent="0.25">
      <c r="I22" s="2"/>
    </row>
    <row r="23" spans="2:10" x14ac:dyDescent="0.25">
      <c r="I23" s="2"/>
    </row>
    <row r="32" spans="2:10" ht="60" x14ac:dyDescent="0.25">
      <c r="C32" s="3" t="s">
        <v>7</v>
      </c>
      <c r="D32" s="3" t="s">
        <v>8</v>
      </c>
      <c r="E32" s="3" t="s">
        <v>9</v>
      </c>
      <c r="F32" s="3" t="s">
        <v>10</v>
      </c>
      <c r="G32" s="3" t="s">
        <v>11</v>
      </c>
    </row>
    <row r="33" spans="3:7" x14ac:dyDescent="0.25">
      <c r="C33" s="4" t="s">
        <v>12</v>
      </c>
      <c r="D33" s="4">
        <v>430</v>
      </c>
      <c r="E33" s="4"/>
      <c r="F33" s="4">
        <v>490</v>
      </c>
      <c r="G33" s="4">
        <v>679</v>
      </c>
    </row>
    <row r="34" spans="3:7" x14ac:dyDescent="0.25">
      <c r="C34" s="4" t="s">
        <v>3</v>
      </c>
      <c r="D34" s="4">
        <v>430</v>
      </c>
      <c r="E34" s="4">
        <v>144</v>
      </c>
      <c r="F34" s="4">
        <v>450</v>
      </c>
      <c r="G34" s="4">
        <v>600</v>
      </c>
    </row>
    <row r="35" spans="3:7" x14ac:dyDescent="0.25">
      <c r="C35" s="4" t="s">
        <v>13</v>
      </c>
      <c r="D35" s="4">
        <v>439</v>
      </c>
      <c r="E35" s="4"/>
      <c r="F35" s="4">
        <v>465</v>
      </c>
      <c r="G35" s="4">
        <v>620</v>
      </c>
    </row>
    <row r="36" spans="3:7" x14ac:dyDescent="0.25">
      <c r="C36" s="4" t="s">
        <v>14</v>
      </c>
      <c r="D36" s="4">
        <v>430</v>
      </c>
      <c r="E36" s="4"/>
      <c r="F36" s="4">
        <v>452</v>
      </c>
      <c r="G36" s="43" t="s">
        <v>61</v>
      </c>
    </row>
    <row r="37" spans="3:7" x14ac:dyDescent="0.25">
      <c r="C37" s="4" t="s">
        <v>15</v>
      </c>
      <c r="D37" s="4">
        <v>430</v>
      </c>
      <c r="E37" s="4"/>
      <c r="F37" s="4">
        <v>431</v>
      </c>
      <c r="G37" s="42" t="s">
        <v>60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workbookViewId="0">
      <selection activeCell="G4" sqref="G4:G12"/>
    </sheetView>
  </sheetViews>
  <sheetFormatPr defaultRowHeight="15" x14ac:dyDescent="0.25"/>
  <cols>
    <col min="1" max="1" width="33" customWidth="1"/>
    <col min="2" max="2" width="11.140625" bestFit="1" customWidth="1"/>
    <col min="3" max="6" width="11.140625" customWidth="1"/>
    <col min="7" max="7" width="16.85546875" bestFit="1" customWidth="1"/>
    <col min="8" max="8" width="10.5703125" customWidth="1"/>
    <col min="11" max="11" width="11" customWidth="1"/>
  </cols>
  <sheetData>
    <row r="1" spans="1:9" x14ac:dyDescent="0.25">
      <c r="A1" t="s">
        <v>17</v>
      </c>
      <c r="D1">
        <v>160</v>
      </c>
      <c r="E1">
        <v>170</v>
      </c>
      <c r="F1">
        <v>150</v>
      </c>
      <c r="G1">
        <v>115</v>
      </c>
    </row>
    <row r="2" spans="1:9" x14ac:dyDescent="0.25">
      <c r="A2" t="s">
        <v>18</v>
      </c>
      <c r="D2">
        <v>240</v>
      </c>
      <c r="E2">
        <v>235</v>
      </c>
      <c r="F2">
        <v>215</v>
      </c>
      <c r="G2">
        <v>180</v>
      </c>
    </row>
    <row r="3" spans="1:9" x14ac:dyDescent="0.25">
      <c r="B3" s="11" t="s">
        <v>16</v>
      </c>
      <c r="C3" s="12" t="s">
        <v>3</v>
      </c>
      <c r="D3" s="12" t="s">
        <v>4</v>
      </c>
      <c r="E3" s="12" t="s">
        <v>13</v>
      </c>
      <c r="F3" s="12" t="s">
        <v>14</v>
      </c>
      <c r="G3" s="12" t="s">
        <v>15</v>
      </c>
    </row>
    <row r="4" spans="1:9" x14ac:dyDescent="0.25">
      <c r="A4" t="s">
        <v>19</v>
      </c>
      <c r="B4">
        <v>40</v>
      </c>
      <c r="C4">
        <v>40</v>
      </c>
      <c r="D4">
        <v>40</v>
      </c>
      <c r="E4">
        <v>40</v>
      </c>
      <c r="F4">
        <v>40</v>
      </c>
      <c r="G4" s="8">
        <v>40</v>
      </c>
    </row>
    <row r="5" spans="1:9" x14ac:dyDescent="0.25">
      <c r="A5" t="s">
        <v>0</v>
      </c>
      <c r="C5">
        <v>6</v>
      </c>
      <c r="G5" s="9">
        <v>6</v>
      </c>
      <c r="H5" s="7"/>
    </row>
    <row r="6" spans="1:9" x14ac:dyDescent="0.25">
      <c r="A6" t="s">
        <v>5</v>
      </c>
      <c r="D6">
        <v>25</v>
      </c>
      <c r="E6">
        <v>31</v>
      </c>
      <c r="F6">
        <v>27</v>
      </c>
      <c r="G6" s="8">
        <f>27-G5</f>
        <v>21</v>
      </c>
      <c r="H6" s="7"/>
    </row>
    <row r="7" spans="1:9" x14ac:dyDescent="0.25">
      <c r="A7" t="s">
        <v>6</v>
      </c>
      <c r="D7">
        <v>30</v>
      </c>
      <c r="G7" s="9"/>
      <c r="H7" s="7"/>
    </row>
    <row r="8" spans="1:9" x14ac:dyDescent="0.25">
      <c r="A8" t="s">
        <v>1</v>
      </c>
      <c r="B8">
        <v>338</v>
      </c>
      <c r="C8">
        <v>450</v>
      </c>
      <c r="D8">
        <v>490</v>
      </c>
      <c r="E8">
        <v>440</v>
      </c>
      <c r="F8">
        <f>463-20+1</f>
        <v>444</v>
      </c>
      <c r="G8" s="9">
        <f>431-G6</f>
        <v>410</v>
      </c>
      <c r="H8" s="7"/>
    </row>
    <row r="9" spans="1:9" x14ac:dyDescent="0.25">
      <c r="A9" t="s">
        <v>23</v>
      </c>
      <c r="D9">
        <v>90</v>
      </c>
      <c r="G9" s="9"/>
      <c r="H9" s="7"/>
    </row>
    <row r="10" spans="1:9" x14ac:dyDescent="0.25">
      <c r="A10" t="s">
        <v>22</v>
      </c>
      <c r="B10">
        <v>40</v>
      </c>
      <c r="C10">
        <v>40</v>
      </c>
      <c r="E10">
        <v>40</v>
      </c>
      <c r="F10">
        <v>40</v>
      </c>
      <c r="G10" s="8">
        <v>50</v>
      </c>
      <c r="H10" s="7"/>
    </row>
    <row r="11" spans="1:9" x14ac:dyDescent="0.25">
      <c r="A11" t="s">
        <v>21</v>
      </c>
      <c r="B11">
        <v>40</v>
      </c>
      <c r="C11">
        <v>40</v>
      </c>
      <c r="E11">
        <v>40</v>
      </c>
      <c r="F11">
        <v>40</v>
      </c>
      <c r="G11" s="8">
        <v>40</v>
      </c>
      <c r="H11" s="7">
        <v>498</v>
      </c>
      <c r="I11">
        <f>SUM(G5:G11)-H11</f>
        <v>29</v>
      </c>
    </row>
    <row r="12" spans="1:9" x14ac:dyDescent="0.25">
      <c r="A12" t="s">
        <v>20</v>
      </c>
      <c r="B12" s="1">
        <v>4</v>
      </c>
      <c r="C12" s="1">
        <v>4</v>
      </c>
      <c r="D12" s="1">
        <v>4</v>
      </c>
      <c r="E12" s="1">
        <v>4</v>
      </c>
      <c r="F12" s="6">
        <v>4</v>
      </c>
      <c r="G12" s="10">
        <v>4</v>
      </c>
    </row>
    <row r="13" spans="1:9" x14ac:dyDescent="0.25">
      <c r="A13" t="s">
        <v>2</v>
      </c>
      <c r="B13">
        <f>SUM(B4:B12)</f>
        <v>462</v>
      </c>
      <c r="C13">
        <f>SUM(C4:C12)</f>
        <v>580</v>
      </c>
      <c r="D13">
        <f t="shared" ref="D13:G13" si="0">SUM(D4:D12)</f>
        <v>679</v>
      </c>
      <c r="E13">
        <f t="shared" si="0"/>
        <v>595</v>
      </c>
      <c r="F13">
        <f t="shared" si="0"/>
        <v>595</v>
      </c>
      <c r="G13">
        <f t="shared" si="0"/>
        <v>571</v>
      </c>
    </row>
    <row r="14" spans="1:9" x14ac:dyDescent="0.25">
      <c r="G14">
        <v>566</v>
      </c>
    </row>
    <row r="19" spans="7:11" x14ac:dyDescent="0.25">
      <c r="G19" s="2"/>
    </row>
    <row r="20" spans="7:11" x14ac:dyDescent="0.25">
      <c r="G20" s="2"/>
    </row>
    <row r="21" spans="7:11" x14ac:dyDescent="0.25">
      <c r="G21" s="2"/>
    </row>
    <row r="30" spans="7:11" ht="60" x14ac:dyDescent="0.25">
      <c r="G30" s="3" t="s">
        <v>7</v>
      </c>
      <c r="H30" s="3" t="s">
        <v>8</v>
      </c>
      <c r="I30" s="3" t="s">
        <v>9</v>
      </c>
      <c r="J30" s="3" t="s">
        <v>10</v>
      </c>
      <c r="K30" s="3" t="s">
        <v>11</v>
      </c>
    </row>
    <row r="31" spans="7:11" x14ac:dyDescent="0.25">
      <c r="G31" s="4" t="s">
        <v>12</v>
      </c>
      <c r="H31" s="4">
        <v>430</v>
      </c>
      <c r="I31" s="4"/>
      <c r="J31" s="4">
        <v>490</v>
      </c>
      <c r="K31" s="4">
        <v>679</v>
      </c>
    </row>
    <row r="32" spans="7:11" x14ac:dyDescent="0.25">
      <c r="G32" s="4" t="s">
        <v>3</v>
      </c>
      <c r="H32" s="4">
        <v>430</v>
      </c>
      <c r="I32" s="4">
        <v>144</v>
      </c>
      <c r="J32" s="4">
        <v>450</v>
      </c>
      <c r="K32" s="4">
        <v>580</v>
      </c>
    </row>
    <row r="33" spans="7:11" x14ac:dyDescent="0.25">
      <c r="G33" s="4" t="s">
        <v>13</v>
      </c>
      <c r="H33" s="4">
        <v>439</v>
      </c>
      <c r="I33" s="4"/>
      <c r="J33" s="4">
        <v>480</v>
      </c>
      <c r="K33" s="4">
        <v>595</v>
      </c>
    </row>
    <row r="34" spans="7:11" x14ac:dyDescent="0.25">
      <c r="G34" s="4" t="s">
        <v>14</v>
      </c>
      <c r="H34" s="4">
        <v>430</v>
      </c>
      <c r="I34" s="4"/>
      <c r="J34" s="4">
        <v>463</v>
      </c>
      <c r="K34" s="5">
        <v>576595</v>
      </c>
    </row>
    <row r="35" spans="7:11" x14ac:dyDescent="0.25">
      <c r="G35" s="4" t="s">
        <v>15</v>
      </c>
      <c r="H35" s="4">
        <v>430</v>
      </c>
      <c r="I35" s="4"/>
      <c r="J35" s="4">
        <v>436</v>
      </c>
      <c r="K35" s="4">
        <v>566</v>
      </c>
    </row>
  </sheetData>
  <pageMargins left="0.7" right="0.7" top="0.75" bottom="0.75" header="0.3" footer="0.3"/>
  <pageSetup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showGridLines="0" zoomScale="150" zoomScaleNormal="150" workbookViewId="0">
      <selection activeCell="B24" sqref="B24"/>
    </sheetView>
  </sheetViews>
  <sheetFormatPr defaultRowHeight="15" x14ac:dyDescent="0.25"/>
  <cols>
    <col min="1" max="1" width="20.140625" style="13" customWidth="1"/>
    <col min="2" max="2" width="61.5703125" style="13" customWidth="1"/>
    <col min="3" max="3" width="11.140625" style="13" bestFit="1" customWidth="1"/>
    <col min="4" max="7" width="11.140625" style="13" customWidth="1"/>
    <col min="8" max="8" width="13.5703125" style="13" customWidth="1"/>
    <col min="9" max="9" width="9.140625" style="13"/>
    <col min="10" max="10" width="11" style="13" customWidth="1"/>
    <col min="11" max="16384" width="9.140625" style="13"/>
  </cols>
  <sheetData>
    <row r="2" spans="1:12" x14ac:dyDescent="0.25">
      <c r="C2" s="33"/>
      <c r="E2" s="33"/>
      <c r="F2" s="21" t="s">
        <v>46</v>
      </c>
      <c r="G2" s="38" t="s">
        <v>47</v>
      </c>
      <c r="H2" s="26" t="s">
        <v>50</v>
      </c>
    </row>
    <row r="3" spans="1:12" x14ac:dyDescent="0.25">
      <c r="C3" s="33"/>
      <c r="D3" s="21" t="s">
        <v>35</v>
      </c>
      <c r="E3" s="38" t="s">
        <v>38</v>
      </c>
      <c r="F3" s="21" t="s">
        <v>42</v>
      </c>
      <c r="G3" s="38" t="s">
        <v>42</v>
      </c>
      <c r="H3" s="26" t="s">
        <v>51</v>
      </c>
    </row>
    <row r="4" spans="1:12" ht="15.75" thickBot="1" x14ac:dyDescent="0.3">
      <c r="A4" s="28" t="s">
        <v>58</v>
      </c>
      <c r="B4" s="28" t="s">
        <v>41</v>
      </c>
      <c r="C4" s="37" t="s">
        <v>40</v>
      </c>
      <c r="D4" s="29" t="s">
        <v>55</v>
      </c>
      <c r="E4" s="39" t="s">
        <v>56</v>
      </c>
      <c r="F4" s="30" t="s">
        <v>57</v>
      </c>
      <c r="G4" s="39" t="s">
        <v>57</v>
      </c>
      <c r="H4" s="31" t="s">
        <v>52</v>
      </c>
    </row>
    <row r="5" spans="1:12" x14ac:dyDescent="0.25">
      <c r="C5" s="33"/>
      <c r="E5" s="33"/>
      <c r="G5" s="33"/>
    </row>
    <row r="6" spans="1:12" x14ac:dyDescent="0.25">
      <c r="A6" s="18" t="s">
        <v>32</v>
      </c>
      <c r="B6" s="13" t="s">
        <v>31</v>
      </c>
      <c r="C6" s="33">
        <v>0</v>
      </c>
      <c r="D6" s="24">
        <f>C6</f>
        <v>0</v>
      </c>
      <c r="E6" s="33"/>
      <c r="G6" s="33"/>
    </row>
    <row r="7" spans="1:12" x14ac:dyDescent="0.25">
      <c r="A7" s="18" t="s">
        <v>34</v>
      </c>
      <c r="B7" s="13" t="s">
        <v>24</v>
      </c>
      <c r="C7" s="34">
        <v>25</v>
      </c>
      <c r="D7" s="25">
        <f t="shared" ref="D7:D15" si="0">D6+C7</f>
        <v>25</v>
      </c>
      <c r="E7" s="40"/>
      <c r="F7" s="14"/>
      <c r="G7" s="33"/>
    </row>
    <row r="8" spans="1:12" x14ac:dyDescent="0.25">
      <c r="A8" s="18"/>
      <c r="B8" s="23" t="s">
        <v>39</v>
      </c>
      <c r="C8" s="35">
        <v>5</v>
      </c>
      <c r="D8" s="25">
        <f t="shared" si="0"/>
        <v>30</v>
      </c>
      <c r="E8" s="40">
        <v>0</v>
      </c>
      <c r="F8" s="14"/>
      <c r="G8" s="41">
        <f t="shared" ref="G8:G16" si="1">G9+C8</f>
        <v>451</v>
      </c>
    </row>
    <row r="9" spans="1:12" x14ac:dyDescent="0.25">
      <c r="A9" s="18" t="s">
        <v>33</v>
      </c>
      <c r="B9" s="13" t="s">
        <v>25</v>
      </c>
      <c r="C9" s="33">
        <v>55</v>
      </c>
      <c r="D9" s="25">
        <f t="shared" si="0"/>
        <v>85</v>
      </c>
      <c r="E9" s="33">
        <f t="shared" ref="E9:E15" si="2">E8+C9</f>
        <v>55</v>
      </c>
      <c r="G9" s="33">
        <f t="shared" si="1"/>
        <v>446</v>
      </c>
      <c r="H9" s="13">
        <v>0</v>
      </c>
      <c r="L9" s="45"/>
    </row>
    <row r="10" spans="1:12" x14ac:dyDescent="0.25">
      <c r="A10" s="18"/>
      <c r="B10" s="13" t="s">
        <v>26</v>
      </c>
      <c r="C10" s="33">
        <v>86</v>
      </c>
      <c r="D10" s="25">
        <f t="shared" si="0"/>
        <v>171</v>
      </c>
      <c r="E10" s="33">
        <f t="shared" si="2"/>
        <v>141</v>
      </c>
      <c r="G10" s="33">
        <f t="shared" si="1"/>
        <v>391</v>
      </c>
      <c r="H10" s="13">
        <f>H9+C10</f>
        <v>86</v>
      </c>
      <c r="L10" s="45"/>
    </row>
    <row r="11" spans="1:12" x14ac:dyDescent="0.25">
      <c r="A11" s="27" t="s">
        <v>54</v>
      </c>
      <c r="B11" s="22" t="s">
        <v>53</v>
      </c>
      <c r="C11" s="36">
        <v>0</v>
      </c>
      <c r="D11" s="25">
        <f t="shared" si="0"/>
        <v>171</v>
      </c>
      <c r="E11" s="33">
        <f t="shared" si="2"/>
        <v>141</v>
      </c>
      <c r="G11" s="33">
        <f t="shared" si="1"/>
        <v>305</v>
      </c>
      <c r="H11" s="20">
        <v>130</v>
      </c>
    </row>
    <row r="12" spans="1:12" x14ac:dyDescent="0.25">
      <c r="A12" s="18"/>
      <c r="B12" s="13" t="s">
        <v>27</v>
      </c>
      <c r="C12" s="33">
        <v>46</v>
      </c>
      <c r="D12" s="25">
        <f t="shared" si="0"/>
        <v>217</v>
      </c>
      <c r="E12" s="33">
        <f t="shared" si="2"/>
        <v>187</v>
      </c>
      <c r="G12" s="33">
        <f t="shared" si="1"/>
        <v>305</v>
      </c>
      <c r="H12" s="13">
        <f>H10+C12</f>
        <v>132</v>
      </c>
    </row>
    <row r="13" spans="1:12" x14ac:dyDescent="0.25">
      <c r="A13" s="18"/>
      <c r="B13" s="13" t="s">
        <v>28</v>
      </c>
      <c r="C13" s="33">
        <v>63</v>
      </c>
      <c r="D13" s="25">
        <f t="shared" si="0"/>
        <v>280</v>
      </c>
      <c r="E13" s="33">
        <f t="shared" si="2"/>
        <v>250</v>
      </c>
      <c r="G13" s="33">
        <f t="shared" si="1"/>
        <v>259</v>
      </c>
    </row>
    <row r="14" spans="1:12" x14ac:dyDescent="0.25">
      <c r="A14" s="18"/>
      <c r="B14" s="13" t="s">
        <v>29</v>
      </c>
      <c r="C14" s="33">
        <v>70</v>
      </c>
      <c r="D14" s="25">
        <f t="shared" si="0"/>
        <v>350</v>
      </c>
      <c r="E14" s="33">
        <f t="shared" si="2"/>
        <v>320</v>
      </c>
      <c r="G14" s="33">
        <f t="shared" si="1"/>
        <v>196</v>
      </c>
    </row>
    <row r="15" spans="1:12" x14ac:dyDescent="0.25">
      <c r="A15" s="18" t="s">
        <v>49</v>
      </c>
      <c r="B15" s="13" t="s">
        <v>30</v>
      </c>
      <c r="C15" s="33">
        <v>80</v>
      </c>
      <c r="D15" s="19">
        <f t="shared" si="0"/>
        <v>430</v>
      </c>
      <c r="E15" s="41">
        <f t="shared" si="2"/>
        <v>400</v>
      </c>
      <c r="G15" s="33">
        <f t="shared" si="1"/>
        <v>126</v>
      </c>
    </row>
    <row r="16" spans="1:12" x14ac:dyDescent="0.25">
      <c r="A16" s="18" t="s">
        <v>45</v>
      </c>
      <c r="B16" s="22" t="s">
        <v>36</v>
      </c>
      <c r="C16" s="36">
        <v>40</v>
      </c>
      <c r="D16" s="25"/>
      <c r="E16" s="33"/>
      <c r="G16" s="33">
        <f t="shared" si="1"/>
        <v>46</v>
      </c>
    </row>
    <row r="17" spans="1:7" x14ac:dyDescent="0.25">
      <c r="A17" s="13" t="s">
        <v>48</v>
      </c>
      <c r="B17" s="22" t="s">
        <v>37</v>
      </c>
      <c r="C17" s="36">
        <v>6</v>
      </c>
      <c r="D17" s="25"/>
      <c r="E17" s="33"/>
      <c r="G17" s="33">
        <f>C17</f>
        <v>6</v>
      </c>
    </row>
    <row r="18" spans="1:7" x14ac:dyDescent="0.25">
      <c r="A18" s="18" t="s">
        <v>44</v>
      </c>
      <c r="B18" s="22" t="s">
        <v>43</v>
      </c>
      <c r="C18" s="36">
        <v>450</v>
      </c>
      <c r="D18" s="14"/>
      <c r="E18" s="33"/>
      <c r="F18" s="32">
        <v>450</v>
      </c>
      <c r="G18" s="33"/>
    </row>
    <row r="19" spans="1:7" x14ac:dyDescent="0.25">
      <c r="A19" s="18"/>
    </row>
    <row r="20" spans="1:7" x14ac:dyDescent="0.25">
      <c r="B20" s="27" t="s">
        <v>59</v>
      </c>
    </row>
    <row r="36" spans="8:10" x14ac:dyDescent="0.25">
      <c r="H36" s="15"/>
      <c r="I36" s="15"/>
      <c r="J36" s="15"/>
    </row>
    <row r="37" spans="8:10" x14ac:dyDescent="0.25">
      <c r="H37" s="16"/>
      <c r="I37" s="16"/>
      <c r="J37" s="16"/>
    </row>
    <row r="38" spans="8:10" x14ac:dyDescent="0.25">
      <c r="H38" s="16"/>
      <c r="I38" s="16"/>
      <c r="J38" s="16"/>
    </row>
    <row r="39" spans="8:10" x14ac:dyDescent="0.25">
      <c r="H39" s="16"/>
      <c r="I39" s="16"/>
      <c r="J39" s="16"/>
    </row>
    <row r="40" spans="8:10" x14ac:dyDescent="0.25">
      <c r="H40" s="16"/>
      <c r="I40" s="16"/>
      <c r="J40" s="17"/>
    </row>
    <row r="41" spans="8:10" x14ac:dyDescent="0.25">
      <c r="H41" s="16"/>
      <c r="I41" s="16"/>
      <c r="J41" s="16"/>
    </row>
  </sheetData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3" sqref="F13"/>
    </sheetView>
  </sheetViews>
  <sheetFormatPr defaultRowHeight="15" x14ac:dyDescent="0.25"/>
  <cols>
    <col min="1" max="1" width="13.5703125" customWidth="1"/>
    <col min="2" max="2" width="2.7109375" customWidth="1"/>
    <col min="3" max="3" width="6.28515625" customWidth="1"/>
    <col min="4" max="4" width="32.28515625" customWidth="1"/>
    <col min="6" max="6" width="13.7109375" bestFit="1" customWidth="1"/>
  </cols>
  <sheetData>
    <row r="1" spans="1:6" x14ac:dyDescent="0.25">
      <c r="A1" t="s">
        <v>65</v>
      </c>
    </row>
    <row r="4" spans="1:6" x14ac:dyDescent="0.25">
      <c r="A4" s="18" t="s">
        <v>44</v>
      </c>
      <c r="B4" s="13" t="s">
        <v>64</v>
      </c>
      <c r="C4" s="13"/>
      <c r="D4" s="13"/>
      <c r="E4" s="13">
        <v>450</v>
      </c>
      <c r="F4" s="46" t="s">
        <v>66</v>
      </c>
    </row>
    <row r="7" spans="1:6" x14ac:dyDescent="0.25">
      <c r="A7" s="18" t="s">
        <v>45</v>
      </c>
      <c r="C7" t="s">
        <v>67</v>
      </c>
      <c r="D7" s="44" t="s">
        <v>36</v>
      </c>
      <c r="E7" s="44">
        <v>-40</v>
      </c>
    </row>
    <row r="8" spans="1:6" x14ac:dyDescent="0.25">
      <c r="A8" s="13" t="s">
        <v>48</v>
      </c>
      <c r="C8" t="s">
        <v>67</v>
      </c>
      <c r="D8" s="44" t="s">
        <v>37</v>
      </c>
      <c r="E8" s="44">
        <v>-6</v>
      </c>
    </row>
    <row r="9" spans="1:6" x14ac:dyDescent="0.25">
      <c r="A9" t="s">
        <v>34</v>
      </c>
      <c r="C9" t="s">
        <v>68</v>
      </c>
      <c r="D9" t="s">
        <v>62</v>
      </c>
      <c r="E9">
        <v>25</v>
      </c>
    </row>
    <row r="10" spans="1:6" x14ac:dyDescent="0.25">
      <c r="D10" t="s">
        <v>63</v>
      </c>
      <c r="E10" s="1"/>
    </row>
    <row r="12" spans="1:6" x14ac:dyDescent="0.25">
      <c r="D12" t="s">
        <v>69</v>
      </c>
      <c r="E12" s="1">
        <f>SUM(E4:E11)</f>
        <v>429</v>
      </c>
      <c r="F12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Exodus to Solomons 4th Year</vt:lpstr>
      <vt:lpstr>Sheet1</vt:lpstr>
      <vt:lpstr>Abraham to Dividing Land</vt:lpstr>
      <vt:lpstr>New view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Karavas</dc:creator>
  <cp:lastModifiedBy>Peter Karavas</cp:lastModifiedBy>
  <dcterms:created xsi:type="dcterms:W3CDTF">2016-01-29T12:49:43Z</dcterms:created>
  <dcterms:modified xsi:type="dcterms:W3CDTF">2017-08-17T11:13:06Z</dcterms:modified>
</cp:coreProperties>
</file>